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_PRV\BAP\SM3\1-GALOFARO_M\1- PASSATIONS\2- DAF- 2024-000754 - TRANSPORT CTAS\3-DCE-PUB\2- DCE approuvé 21-10\"/>
    </mc:Choice>
  </mc:AlternateContent>
  <bookViews>
    <workbookView xWindow="0" yWindow="0" windowWidth="28800" windowHeight="117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H13" i="1" l="1"/>
  <c r="I13" i="1"/>
  <c r="J13" i="1"/>
  <c r="G13" i="1"/>
  <c r="F12" i="1" l="1"/>
  <c r="D12" i="1"/>
  <c r="F11" i="1"/>
  <c r="D11" i="1"/>
  <c r="F10" i="1"/>
  <c r="D10" i="1"/>
  <c r="F9" i="1"/>
  <c r="F6" i="1"/>
  <c r="F7" i="1"/>
  <c r="F8" i="1"/>
  <c r="D9" i="1"/>
  <c r="D6" i="1"/>
  <c r="D7" i="1"/>
  <c r="D5" i="1"/>
  <c r="F5" i="1"/>
</calcChain>
</file>

<file path=xl/sharedStrings.xml><?xml version="1.0" encoding="utf-8"?>
<sst xmlns="http://schemas.openxmlformats.org/spreadsheetml/2006/main" count="43" uniqueCount="36">
  <si>
    <t>Adresse domicile</t>
  </si>
  <si>
    <t>Adresse employeur</t>
  </si>
  <si>
    <t>Km par jour
(Aller/Retour)</t>
  </si>
  <si>
    <t>BA 120 CAZAUX
Rue du Commandant MARZAC
33260 LA TESTE DE BUCH</t>
  </si>
  <si>
    <t>Mardi + Jeudi</t>
  </si>
  <si>
    <t>Quotité de travail
(220 jours)</t>
  </si>
  <si>
    <t>ETAP
Camp Aspirant Zimheld
64140 LONS</t>
  </si>
  <si>
    <t>La plaine du Bord
24250 DOMME</t>
  </si>
  <si>
    <t>Caserne NANSOUTY
223 Rue de Bègles
33000 BORDEAUX</t>
  </si>
  <si>
    <t>Mardi + jeudi</t>
  </si>
  <si>
    <t>DGA - Site Gironde
33160 SAINT MEDARD EN JALLES</t>
  </si>
  <si>
    <t>TOUS</t>
  </si>
  <si>
    <t>Mardi + Vendredi</t>
  </si>
  <si>
    <t xml:space="preserve">ENSOA
QUARTIER COIFFE
RUE DE LA TOUR CARREE
79400 SAINT MAIXENT L'ECOLE </t>
  </si>
  <si>
    <t>Lundi + jeudi</t>
  </si>
  <si>
    <t xml:space="preserve">
40600 BISCARROSSE</t>
  </si>
  <si>
    <t xml:space="preserve">
64000 PAU</t>
  </si>
  <si>
    <t xml:space="preserve">
46300 GOURDON</t>
  </si>
  <si>
    <t xml:space="preserve">
33670 CREON</t>
  </si>
  <si>
    <t xml:space="preserve">
33260 LA TESTE DE BUCH</t>
  </si>
  <si>
    <t xml:space="preserve">
33600 PESSAC</t>
  </si>
  <si>
    <t>lundi au vendredi</t>
  </si>
  <si>
    <t>Jours transportés</t>
  </si>
  <si>
    <t>€ HT</t>
  </si>
  <si>
    <t>€ TTC</t>
  </si>
  <si>
    <t>TOTAL</t>
  </si>
  <si>
    <t>Catégorie de transport *</t>
  </si>
  <si>
    <t>* Catégorie du véhicule:</t>
  </si>
  <si>
    <t>1 : Véhicule pour personne à mobilité réduite sans fauteuil ;
2 : Véhicule pour personne avec fauteuil pliant ;
3: Véhicule avec fauteuil ne pouvant pas en descendre.</t>
  </si>
  <si>
    <t>Coût/jour **
Aller / Retour</t>
  </si>
  <si>
    <t>COÛT ANNUEL** 
Selon la quotité de travail</t>
  </si>
  <si>
    <t>**Les prix :</t>
  </si>
  <si>
    <t>Les prix doivent comprendre le trajet du dépôt, au domicile du bénéficiaire et du domicile au lieu de travail.</t>
  </si>
  <si>
    <t>TVA</t>
  </si>
  <si>
    <t xml:space="preserve">
85200 FONTENAY LE COMTE</t>
  </si>
  <si>
    <t>ANNEXE FINANCIERE A L'ACTE D'ENGAGEMENT : BORDEREAU DE PRIX  PRESTATIONS QUOTIDIENNES A BONS DE COMMANDE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</si>
</sst>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#\ \%"/>
    <numFmt numFmtId="165" formatCode="#,##0.00\ &quot;€&quot;"/>
    <numFmt numFmtId="166" formatCode="#,##0.00\ \k\m\s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5" fontId="0" fillId="0" borderId="6" xfId="0" applyNumberFormat="1" applyBorder="1" applyAlignment="1">
      <alignment vertical="center"/>
    </xf>
    <xf numFmtId="166" fontId="0" fillId="0" borderId="10" xfId="0" applyNumberFormat="1" applyBorder="1" applyAlignment="1">
      <alignment horizontal="center" vertical="center"/>
    </xf>
    <xf numFmtId="166" fontId="0" fillId="0" borderId="11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65" fontId="0" fillId="0" borderId="16" xfId="0" applyNumberFormat="1" applyBorder="1" applyAlignment="1">
      <alignment vertical="center"/>
    </xf>
    <xf numFmtId="165" fontId="0" fillId="0" borderId="17" xfId="0" applyNumberFormat="1" applyBorder="1" applyAlignment="1">
      <alignment vertical="center"/>
    </xf>
    <xf numFmtId="165" fontId="0" fillId="0" borderId="27" xfId="0" applyNumberFormat="1" applyBorder="1" applyAlignment="1">
      <alignment vertical="center"/>
    </xf>
    <xf numFmtId="165" fontId="0" fillId="0" borderId="26" xfId="0" applyNumberFormat="1" applyBorder="1" applyAlignment="1">
      <alignment vertical="center"/>
    </xf>
    <xf numFmtId="44" fontId="0" fillId="0" borderId="28" xfId="1" applyFont="1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165" fontId="0" fillId="0" borderId="17" xfId="0" applyNumberFormat="1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/>
    </xf>
    <xf numFmtId="165" fontId="0" fillId="0" borderId="26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2" borderId="23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9" fontId="0" fillId="0" borderId="29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64" fontId="1" fillId="3" borderId="23" xfId="0" applyNumberFormat="1" applyFont="1" applyFill="1" applyBorder="1" applyAlignment="1">
      <alignment horizontal="center" vertical="center"/>
    </xf>
    <xf numFmtId="164" fontId="1" fillId="3" borderId="24" xfId="0" applyNumberFormat="1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wrapText="1"/>
    </xf>
    <xf numFmtId="0" fontId="1" fillId="3" borderId="25" xfId="0" applyFont="1" applyFill="1" applyBorder="1" applyAlignment="1">
      <alignment horizontal="center" wrapText="1"/>
    </xf>
    <xf numFmtId="0" fontId="0" fillId="0" borderId="23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view="pageBreakPreview" zoomScaleNormal="100" zoomScaleSheetLayoutView="100" workbookViewId="0">
      <selection activeCell="I6" sqref="I6"/>
    </sheetView>
  </sheetViews>
  <sheetFormatPr baseColWidth="10" defaultRowHeight="15" x14ac:dyDescent="0.25"/>
  <cols>
    <col min="1" max="1" width="25.85546875" style="1" customWidth="1"/>
    <col min="2" max="2" width="29" style="1" customWidth="1"/>
    <col min="3" max="3" width="17.42578125" style="1" bestFit="1" customWidth="1"/>
    <col min="4" max="5" width="18.7109375" style="1" customWidth="1"/>
    <col min="6" max="6" width="17.5703125" style="1" customWidth="1"/>
    <col min="7" max="10" width="21.28515625" style="1" customWidth="1"/>
    <col min="11" max="16384" width="11.42578125" style="1"/>
  </cols>
  <sheetData>
    <row r="1" spans="1:11" ht="25.5" thickBot="1" x14ac:dyDescent="0.5">
      <c r="A1" s="29" t="s">
        <v>35</v>
      </c>
      <c r="B1" s="30"/>
      <c r="C1" s="30"/>
      <c r="D1" s="30"/>
      <c r="E1" s="30"/>
      <c r="F1" s="30"/>
      <c r="G1" s="30"/>
      <c r="H1" s="30"/>
      <c r="I1" s="30"/>
      <c r="J1" s="31"/>
    </row>
    <row r="2" spans="1:11" ht="15.75" thickBot="1" x14ac:dyDescent="0.3">
      <c r="A2" s="28"/>
      <c r="B2" s="28"/>
      <c r="C2" s="28"/>
      <c r="D2" s="28"/>
      <c r="E2" s="28"/>
      <c r="F2" s="28"/>
      <c r="G2" s="28"/>
      <c r="H2" s="28"/>
      <c r="I2" s="28"/>
      <c r="J2" s="28"/>
    </row>
    <row r="3" spans="1:11" ht="37.5" customHeight="1" x14ac:dyDescent="0.25">
      <c r="A3" s="40" t="s">
        <v>0</v>
      </c>
      <c r="B3" s="38" t="s">
        <v>1</v>
      </c>
      <c r="C3" s="36" t="s">
        <v>22</v>
      </c>
      <c r="D3" s="36" t="s">
        <v>5</v>
      </c>
      <c r="E3" s="36" t="s">
        <v>26</v>
      </c>
      <c r="F3" s="34" t="s">
        <v>2</v>
      </c>
      <c r="G3" s="32" t="s">
        <v>29</v>
      </c>
      <c r="H3" s="33"/>
      <c r="I3" s="32" t="s">
        <v>30</v>
      </c>
      <c r="J3" s="33"/>
      <c r="K3" s="42" t="s">
        <v>33</v>
      </c>
    </row>
    <row r="4" spans="1:11" ht="37.5" customHeight="1" thickBot="1" x14ac:dyDescent="0.3">
      <c r="A4" s="41"/>
      <c r="B4" s="39"/>
      <c r="C4" s="37"/>
      <c r="D4" s="37"/>
      <c r="E4" s="37"/>
      <c r="F4" s="35"/>
      <c r="G4" s="23" t="s">
        <v>23</v>
      </c>
      <c r="H4" s="24" t="s">
        <v>24</v>
      </c>
      <c r="I4" s="23" t="s">
        <v>23</v>
      </c>
      <c r="J4" s="24" t="s">
        <v>24</v>
      </c>
      <c r="K4" s="43"/>
    </row>
    <row r="5" spans="1:11" ht="45" x14ac:dyDescent="0.25">
      <c r="A5" s="9" t="s">
        <v>15</v>
      </c>
      <c r="B5" s="9" t="s">
        <v>3</v>
      </c>
      <c r="C5" s="10" t="s">
        <v>4</v>
      </c>
      <c r="D5" s="11">
        <f>IF(C5="","",IF(OR(C5="TOUS",C5=""),100,((LEN(C5)-LEN(SUBSTITUTE(C5,"+",""))+1)*20)))</f>
        <v>40</v>
      </c>
      <c r="E5" s="12">
        <v>1</v>
      </c>
      <c r="F5" s="14">
        <f>2*30.5</f>
        <v>61</v>
      </c>
      <c r="G5" s="25"/>
      <c r="H5" s="13"/>
      <c r="I5" s="18"/>
      <c r="J5" s="13"/>
      <c r="K5" s="44">
        <v>0.1</v>
      </c>
    </row>
    <row r="6" spans="1:11" ht="45" x14ac:dyDescent="0.25">
      <c r="A6" s="2" t="s">
        <v>16</v>
      </c>
      <c r="B6" s="2" t="s">
        <v>6</v>
      </c>
      <c r="C6" s="4" t="s">
        <v>21</v>
      </c>
      <c r="D6" s="3">
        <f t="shared" ref="D6:D12" si="0">IF(C6="","",IF(OR(C6="TOUS",C6=""),100,((LEN(C6)-LEN(SUBSTITUTE(C6,"+",""))+1)*20)))</f>
        <v>20</v>
      </c>
      <c r="E6" s="4">
        <v>1</v>
      </c>
      <c r="F6" s="15">
        <f>1.5*2</f>
        <v>3</v>
      </c>
      <c r="G6" s="26"/>
      <c r="H6" s="5"/>
      <c r="I6" s="17"/>
      <c r="J6" s="5"/>
      <c r="K6" s="45"/>
    </row>
    <row r="7" spans="1:11" ht="30" x14ac:dyDescent="0.25">
      <c r="A7" s="2" t="s">
        <v>17</v>
      </c>
      <c r="B7" s="2" t="s">
        <v>7</v>
      </c>
      <c r="C7" s="4" t="s">
        <v>21</v>
      </c>
      <c r="D7" s="3">
        <f t="shared" si="0"/>
        <v>20</v>
      </c>
      <c r="E7" s="4">
        <v>1</v>
      </c>
      <c r="F7" s="15">
        <f>15.5*2</f>
        <v>31</v>
      </c>
      <c r="G7" s="26"/>
      <c r="H7" s="5"/>
      <c r="I7" s="17"/>
      <c r="J7" s="5"/>
      <c r="K7" s="45"/>
    </row>
    <row r="8" spans="1:11" ht="45" x14ac:dyDescent="0.25">
      <c r="A8" s="2" t="s">
        <v>18</v>
      </c>
      <c r="B8" s="2" t="s">
        <v>8</v>
      </c>
      <c r="C8" s="4" t="s">
        <v>9</v>
      </c>
      <c r="D8" s="3">
        <f t="shared" si="0"/>
        <v>40</v>
      </c>
      <c r="E8" s="4">
        <v>1</v>
      </c>
      <c r="F8" s="15">
        <f>24.3*2</f>
        <v>48.6</v>
      </c>
      <c r="G8" s="26"/>
      <c r="H8" s="5"/>
      <c r="I8" s="17"/>
      <c r="J8" s="5"/>
      <c r="K8" s="45"/>
    </row>
    <row r="9" spans="1:11" ht="60" x14ac:dyDescent="0.25">
      <c r="A9" s="2" t="s">
        <v>34</v>
      </c>
      <c r="B9" s="2" t="s">
        <v>13</v>
      </c>
      <c r="C9" s="4" t="s">
        <v>14</v>
      </c>
      <c r="D9" s="3">
        <f t="shared" si="0"/>
        <v>40</v>
      </c>
      <c r="E9" s="4">
        <v>1</v>
      </c>
      <c r="F9" s="15">
        <f>62*2</f>
        <v>124</v>
      </c>
      <c r="G9" s="26"/>
      <c r="H9" s="5"/>
      <c r="I9" s="17"/>
      <c r="J9" s="5"/>
      <c r="K9" s="45"/>
    </row>
    <row r="10" spans="1:11" ht="45" x14ac:dyDescent="0.25">
      <c r="A10" s="2" t="s">
        <v>19</v>
      </c>
      <c r="B10" s="2" t="s">
        <v>3</v>
      </c>
      <c r="C10" s="4" t="s">
        <v>12</v>
      </c>
      <c r="D10" s="3">
        <f t="shared" si="0"/>
        <v>40</v>
      </c>
      <c r="E10" s="4">
        <v>3</v>
      </c>
      <c r="F10" s="15">
        <f>12*2</f>
        <v>24</v>
      </c>
      <c r="G10" s="26"/>
      <c r="H10" s="5"/>
      <c r="I10" s="17"/>
      <c r="J10" s="5"/>
      <c r="K10" s="45"/>
    </row>
    <row r="11" spans="1:11" ht="45" x14ac:dyDescent="0.25">
      <c r="A11" s="2" t="s">
        <v>19</v>
      </c>
      <c r="B11" s="2" t="s">
        <v>3</v>
      </c>
      <c r="C11" s="4" t="s">
        <v>4</v>
      </c>
      <c r="D11" s="3">
        <f t="shared" si="0"/>
        <v>40</v>
      </c>
      <c r="E11" s="4">
        <v>1</v>
      </c>
      <c r="F11" s="15">
        <f>1.6*2</f>
        <v>3.2</v>
      </c>
      <c r="G11" s="26"/>
      <c r="H11" s="5"/>
      <c r="I11" s="17"/>
      <c r="J11" s="5"/>
      <c r="K11" s="45"/>
    </row>
    <row r="12" spans="1:11" ht="45.75" thickBot="1" x14ac:dyDescent="0.3">
      <c r="A12" s="6" t="s">
        <v>20</v>
      </c>
      <c r="B12" s="6" t="s">
        <v>10</v>
      </c>
      <c r="C12" s="7" t="s">
        <v>11</v>
      </c>
      <c r="D12" s="8">
        <f t="shared" si="0"/>
        <v>100</v>
      </c>
      <c r="E12" s="7">
        <v>1</v>
      </c>
      <c r="F12" s="16">
        <f>19.8*2</f>
        <v>39.6</v>
      </c>
      <c r="G12" s="27"/>
      <c r="H12" s="19"/>
      <c r="I12" s="20"/>
      <c r="J12" s="19"/>
      <c r="K12" s="46"/>
    </row>
    <row r="13" spans="1:11" ht="15.75" thickBot="1" x14ac:dyDescent="0.3">
      <c r="A13" s="47" t="s">
        <v>25</v>
      </c>
      <c r="B13" s="48"/>
      <c r="C13" s="48"/>
      <c r="D13" s="48"/>
      <c r="E13" s="48"/>
      <c r="F13" s="48"/>
      <c r="G13" s="21">
        <f>SUM(G5:G12)</f>
        <v>0</v>
      </c>
      <c r="H13" s="22">
        <f t="shared" ref="H13:J13" si="1">SUM(H5:H12)</f>
        <v>0</v>
      </c>
      <c r="I13" s="21">
        <f t="shared" si="1"/>
        <v>0</v>
      </c>
      <c r="J13" s="22">
        <f t="shared" si="1"/>
        <v>0</v>
      </c>
    </row>
    <row r="18" spans="3:7" ht="15.75" thickBot="1" x14ac:dyDescent="0.3"/>
    <row r="19" spans="3:7" ht="15.75" thickBot="1" x14ac:dyDescent="0.3">
      <c r="C19" s="49" t="s">
        <v>27</v>
      </c>
      <c r="D19" s="50"/>
      <c r="F19" s="53" t="s">
        <v>31</v>
      </c>
      <c r="G19" s="54"/>
    </row>
    <row r="20" spans="3:7" ht="94.5" customHeight="1" thickBot="1" x14ac:dyDescent="0.3">
      <c r="C20" s="51" t="s">
        <v>28</v>
      </c>
      <c r="D20" s="52"/>
      <c r="F20" s="55" t="s">
        <v>32</v>
      </c>
      <c r="G20" s="56"/>
    </row>
  </sheetData>
  <sheetProtection sheet="1" objects="1" scenarios="1"/>
  <protectedRanges>
    <protectedRange sqref="G5:J12" name="Plage1"/>
  </protectedRanges>
  <mergeCells count="17">
    <mergeCell ref="K3:K4"/>
    <mergeCell ref="K5:K12"/>
    <mergeCell ref="A13:F13"/>
    <mergeCell ref="C19:D19"/>
    <mergeCell ref="C20:D20"/>
    <mergeCell ref="F19:G19"/>
    <mergeCell ref="F20:G20"/>
    <mergeCell ref="A2:J2"/>
    <mergeCell ref="A1:J1"/>
    <mergeCell ref="G3:H3"/>
    <mergeCell ref="I3:J3"/>
    <mergeCell ref="F3:F4"/>
    <mergeCell ref="E3:E4"/>
    <mergeCell ref="D3:D4"/>
    <mergeCell ref="C3:C4"/>
    <mergeCell ref="B3:B4"/>
    <mergeCell ref="A3:A4"/>
  </mergeCells>
  <pageMargins left="0.70866141732283472" right="0.70866141732283472" top="0.74803149606299213" bottom="0.74803149606299213" header="0.31496062992125984" footer="0.31496062992125984"/>
  <pageSetup paperSize="8" scale="8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LEROY Renald SA CS MINDEF</dc:creator>
  <cp:lastModifiedBy>GALOFARO-CAROFF Maella SA CN MINDEF</cp:lastModifiedBy>
  <cp:lastPrinted>2024-10-03T08:19:21Z</cp:lastPrinted>
  <dcterms:created xsi:type="dcterms:W3CDTF">2024-03-21T10:18:30Z</dcterms:created>
  <dcterms:modified xsi:type="dcterms:W3CDTF">2024-10-24T11:35:19Z</dcterms:modified>
</cp:coreProperties>
</file>